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F28747B7-D655-49CF-9167-EA9A5238A276}" xr6:coauthVersionLast="47" xr6:coauthVersionMax="47" xr10:uidLastSave="{00000000-0000-0000-0000-000000000000}"/>
  <bookViews>
    <workbookView xWindow="28680" yWindow="-5595" windowWidth="38640" windowHeight="21840" xr2:uid="{00000000-000D-0000-FFFF-FFFF00000000}"/>
  </bookViews>
  <sheets>
    <sheet name="Budget 2024-25" sheetId="1" r:id="rId1"/>
    <sheet name="Report 2024-25" sheetId="2" r:id="rId2"/>
  </sheets>
  <definedNames>
    <definedName name="chl_vnos" localSheetId="1">'Report 2024-25'!$B$5</definedName>
    <definedName name="chl_vnos">'Budget 2024-25'!$B$5</definedName>
    <definedName name="course_22" localSheetId="1">'Report 2024-25'!$B$7</definedName>
    <definedName name="course_22">'Budget 2024-25'!$B$7</definedName>
    <definedName name="course_22R">'Report 2024-25'!$C$7</definedName>
    <definedName name="course_23" localSheetId="1">'Report 2024-25'!$B$8</definedName>
    <definedName name="course_23">'Budget 2024-25'!$B$8</definedName>
    <definedName name="course_23R">'Report 2024-25'!$C$8</definedName>
    <definedName name="mag_fee" localSheetId="1">'Report 2024-25'!$B$9</definedName>
    <definedName name="mag_fee">'Budget 2024-25'!$B$9</definedName>
    <definedName name="mem_22" localSheetId="1">'Report 2024-25'!$B$3</definedName>
    <definedName name="mem_22">'Budget 2024-25'!$B$3</definedName>
    <definedName name="mem_23" localSheetId="1">'Report 2024-25'!$B$4</definedName>
    <definedName name="mem_23">'Budget 2024-25'!$B$4</definedName>
    <definedName name="mem_23R">'Report 2024-25'!$C$4</definedName>
    <definedName name="vst_vnoska" localSheetId="1">'Report 2024-25'!$B$6</definedName>
    <definedName name="vst_vnoska">'Budget 2024-25'!$B$6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27" i="2"/>
  <c r="B5" i="2"/>
  <c r="B28" i="2"/>
  <c r="B29" i="2"/>
  <c r="B30" i="2"/>
  <c r="B31" i="2"/>
  <c r="B32" i="2"/>
  <c r="B33" i="2"/>
  <c r="B34" i="2"/>
  <c r="B18" i="2"/>
  <c r="B19" i="2"/>
  <c r="B21" i="2"/>
  <c r="B12" i="2"/>
  <c r="C40" i="2"/>
  <c r="C39" i="2" s="1"/>
  <c r="C17" i="2"/>
  <c r="C13" i="2" l="1"/>
  <c r="C12" i="2" s="1"/>
  <c r="B27" i="2"/>
  <c r="B26" i="2"/>
  <c r="B24" i="2"/>
  <c r="B20" i="2"/>
  <c r="C20" i="1"/>
  <c r="C17" i="1"/>
  <c r="B17" i="1"/>
  <c r="B17" i="2" s="1"/>
  <c r="C22" i="2" l="1"/>
  <c r="B15" i="1"/>
  <c r="B15" i="2"/>
  <c r="B22" i="1"/>
  <c r="B35" i="2"/>
  <c r="B22" i="2" s="1"/>
  <c r="C40" i="1"/>
  <c r="C39" i="1" s="1"/>
  <c r="B40" i="1"/>
  <c r="C22" i="1"/>
  <c r="C15" i="1"/>
  <c r="C12" i="1"/>
  <c r="B12" i="1"/>
  <c r="B39" i="1" l="1"/>
  <c r="B39" i="2"/>
</calcChain>
</file>

<file path=xl/sharedStrings.xml><?xml version="1.0" encoding="utf-8"?>
<sst xmlns="http://schemas.openxmlformats.org/spreadsheetml/2006/main" count="96" uniqueCount="60">
  <si>
    <t>2. ПРИХОДИ</t>
  </si>
  <si>
    <t>3. РАЗХОДИ</t>
  </si>
  <si>
    <t>4.2. Банка</t>
  </si>
  <si>
    <t>БЮДЖЕТ</t>
  </si>
  <si>
    <t>ОТЧЕТ</t>
  </si>
  <si>
    <t>4.1. Каса</t>
  </si>
  <si>
    <t>1.1. Каса</t>
  </si>
  <si>
    <t>1.2. Банкови сметки</t>
  </si>
  <si>
    <t>2.1. Приходи от членски внос</t>
  </si>
  <si>
    <t>2.2. Приходи от дарения, в т.ч.</t>
  </si>
  <si>
    <t>2.2.1. Общи дарения</t>
  </si>
  <si>
    <t>3.1.1. Чл. внос РИ - първо полугодие</t>
  </si>
  <si>
    <t>3.1.2. Чл. внос РИ - второ полугодие</t>
  </si>
  <si>
    <t>3.2.1. Чл. внос Д2482 - първо полугодие</t>
  </si>
  <si>
    <t>3.2.2. Чл. внос Д2482 - второ полугодие</t>
  </si>
  <si>
    <t>3.3. Абонамент списание (The Rotarian / Ротари на Балканите)</t>
  </si>
  <si>
    <t>3.4. Разходи за командировки (участия на Дистриктни обучения)</t>
  </si>
  <si>
    <t>2.2.2. Целеви дарения (проекти/каузи)</t>
  </si>
  <si>
    <t xml:space="preserve">3.14. Други непредвидени разходи </t>
  </si>
  <si>
    <t>Списание - такса:</t>
  </si>
  <si>
    <t>Членски внос дистрикт</t>
  </si>
  <si>
    <t>Членски внос дистрикт:</t>
  </si>
  <si>
    <t>Списание:</t>
  </si>
  <si>
    <t xml:space="preserve">2.3. Приходи от събития за набиране на средства </t>
  </si>
  <si>
    <t>3.11. Разходи за  събития на партньори и организации</t>
  </si>
  <si>
    <t>3.6. Разходи за материали, за символи и аксесоари</t>
  </si>
  <si>
    <t>3.9. Разходи за празнични събития на клуба</t>
  </si>
  <si>
    <t>3.10. Разходи за клубни проекти и каузи</t>
  </si>
  <si>
    <t>3.5. Разходи за наем</t>
  </si>
  <si>
    <t>2.4. Други приходи</t>
  </si>
  <si>
    <t xml:space="preserve">3.13. Подпомагане и дарения по одобрени искания </t>
  </si>
  <si>
    <t>4. ПРЕХОДЕН ОСТАТЪК НА 01.07.2024 Г.</t>
  </si>
  <si>
    <t>БАЛАНС 2023-24 г.</t>
  </si>
  <si>
    <t>2х40лв</t>
  </si>
  <si>
    <t>х</t>
  </si>
  <si>
    <t>3.8. Разходи за банково обслужване, год. отчет</t>
  </si>
  <si>
    <t>3.7. Разходи за поддръжка на сайт</t>
  </si>
  <si>
    <t>3.12. Дарения към Фондация Ротари</t>
  </si>
  <si>
    <t>2.3. Приходи от събития за набиране на средства</t>
  </si>
  <si>
    <t>3.4. Разходи за командировки (участия в Дистриктни обучения)</t>
  </si>
  <si>
    <t>3.8. Разходи за банково обслужване, вписване, отчет</t>
  </si>
  <si>
    <t>1500 $</t>
  </si>
  <si>
    <t>USD, 1000 лв. дарения от членове</t>
  </si>
  <si>
    <t>1000 лв. дарения от членове</t>
  </si>
  <si>
    <t>Почетни 3</t>
  </si>
  <si>
    <t>3 почетни</t>
  </si>
  <si>
    <t>Членски внос РИ USD:</t>
  </si>
  <si>
    <t>3.13.Подпомагане и дарения по одобрени искания</t>
  </si>
  <si>
    <t>3.11. Разходи за събития на партньори и организации</t>
  </si>
  <si>
    <t>ПРОГНОЗЕН БЮДЖЕТ 2023-24 НА РОТАРИ КЛУБ Българска мечта</t>
  </si>
  <si>
    <t>Брой членове (01.07.2024):</t>
  </si>
  <si>
    <t>Брой членове (01.01.2025):</t>
  </si>
  <si>
    <t>Членски внос  2024-25:</t>
  </si>
  <si>
    <t>Членски внос  РИ 2024-25, USD:</t>
  </si>
  <si>
    <t>1. ПРЕХОДЕН ОСТАТЪК НА 01.07.2023 ГОД.</t>
  </si>
  <si>
    <r>
      <t>* Чл. внос РИ 2024-25 -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75 щ</t>
    </r>
    <r>
      <rPr>
        <sz val="11"/>
        <color rgb="FFFF0000"/>
        <rFont val="Calibri"/>
        <family val="2"/>
        <charset val="204"/>
        <scheme val="minor"/>
      </rPr>
      <t xml:space="preserve">. </t>
    </r>
    <r>
      <rPr>
        <sz val="11"/>
        <color rgb="FF002060"/>
        <rFont val="Calibri"/>
        <family val="2"/>
        <charset val="204"/>
        <scheme val="minor"/>
      </rPr>
      <t>долара на член от клуба годишно</t>
    </r>
  </si>
  <si>
    <t>** Чл. внос Д2482 2024-25 - 95 лева на член от клуба годишно</t>
  </si>
  <si>
    <t>ОТЧЕТ НА ПРИХОДИ И РАЗХОДИ ЗА 2024-25 НА РОТАРИ КЛУБ Българска мечта</t>
  </si>
  <si>
    <t>Членски внос 2024-25:</t>
  </si>
  <si>
    <t>БАЛАНС 2023-24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</si>
</sst>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rebuchet MS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11"/>
      <color rgb="FF002060"/>
      <name val="Trebuchet MS"/>
      <family val="2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rgb="FF901F93"/>
      </left>
      <right style="thick">
        <color rgb="FF901F93"/>
      </right>
      <top style="thick">
        <color rgb="FF901F93"/>
      </top>
      <bottom style="thick">
        <color rgb="FF901F93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center"/>
    </xf>
    <xf numFmtId="0" fontId="6" fillId="0" borderId="1" xfId="0" applyFont="1" applyBorder="1" applyAlignment="1">
      <alignment horizontal="justify" vertical="center" wrapText="1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1"/>
    </xf>
    <xf numFmtId="4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01F93"/>
      <color rgb="FF019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workbookViewId="0">
      <selection activeCell="A49" sqref="A49"/>
    </sheetView>
  </sheetViews>
  <sheetFormatPr defaultColWidth="9" defaultRowHeight="16.5" x14ac:dyDescent="0.3"/>
  <cols>
    <col min="1" max="1" width="60.5703125" style="1" customWidth="1"/>
    <col min="2" max="3" width="12.5703125" style="2" customWidth="1"/>
    <col min="4" max="16384" width="9" style="1"/>
  </cols>
  <sheetData>
    <row r="1" spans="1:3" x14ac:dyDescent="0.3">
      <c r="A1" s="23" t="s">
        <v>49</v>
      </c>
      <c r="B1" s="23"/>
      <c r="C1" s="23"/>
    </row>
    <row r="2" spans="1:3" x14ac:dyDescent="0.3">
      <c r="A2" s="5"/>
      <c r="B2" s="6"/>
      <c r="C2" s="6"/>
    </row>
    <row r="3" spans="1:3" x14ac:dyDescent="0.3">
      <c r="A3" s="7" t="s">
        <v>50</v>
      </c>
      <c r="B3" s="8">
        <v>21</v>
      </c>
      <c r="C3" s="6" t="s">
        <v>44</v>
      </c>
    </row>
    <row r="4" spans="1:3" x14ac:dyDescent="0.3">
      <c r="A4" s="7" t="s">
        <v>51</v>
      </c>
      <c r="B4" s="8">
        <v>23</v>
      </c>
      <c r="C4" s="6"/>
    </row>
    <row r="5" spans="1:3" x14ac:dyDescent="0.3">
      <c r="A5" s="7" t="s">
        <v>52</v>
      </c>
      <c r="B5" s="8">
        <v>600</v>
      </c>
      <c r="C5" s="6"/>
    </row>
    <row r="6" spans="1:3" x14ac:dyDescent="0.3">
      <c r="A6" s="7" t="s">
        <v>53</v>
      </c>
      <c r="B6" s="20">
        <v>75</v>
      </c>
      <c r="C6" s="6"/>
    </row>
    <row r="7" spans="1:3" x14ac:dyDescent="0.3">
      <c r="A7" s="7" t="s">
        <v>20</v>
      </c>
      <c r="B7" s="8">
        <v>95</v>
      </c>
      <c r="C7" s="6"/>
    </row>
    <row r="8" spans="1:3" x14ac:dyDescent="0.3">
      <c r="A8" s="7" t="s">
        <v>19</v>
      </c>
      <c r="B8" s="8">
        <v>30</v>
      </c>
      <c r="C8" s="6"/>
    </row>
    <row r="9" spans="1:3" x14ac:dyDescent="0.3">
      <c r="A9" s="7"/>
      <c r="B9" s="8"/>
      <c r="C9" s="6"/>
    </row>
    <row r="10" spans="1:3" ht="17.25" thickBot="1" x14ac:dyDescent="0.35">
      <c r="A10" s="5"/>
      <c r="B10" s="6"/>
      <c r="C10" s="6"/>
    </row>
    <row r="11" spans="1:3" ht="18" customHeight="1" thickTop="1" thickBot="1" x14ac:dyDescent="0.35">
      <c r="A11" s="9"/>
      <c r="B11" s="10" t="s">
        <v>3</v>
      </c>
      <c r="C11" s="10" t="s">
        <v>4</v>
      </c>
    </row>
    <row r="12" spans="1:3" ht="18" customHeight="1" thickTop="1" thickBot="1" x14ac:dyDescent="0.35">
      <c r="A12" s="15" t="s">
        <v>54</v>
      </c>
      <c r="B12" s="16">
        <f>SUM(B13:B14)</f>
        <v>34086</v>
      </c>
      <c r="C12" s="16">
        <f>SUM(C13:C14)</f>
        <v>34086</v>
      </c>
    </row>
    <row r="13" spans="1:3" ht="18" customHeight="1" thickTop="1" thickBot="1" x14ac:dyDescent="0.35">
      <c r="A13" s="9" t="s">
        <v>6</v>
      </c>
      <c r="B13" s="10">
        <v>1250</v>
      </c>
      <c r="C13" s="10">
        <v>1250</v>
      </c>
    </row>
    <row r="14" spans="1:3" ht="18" customHeight="1" thickTop="1" thickBot="1" x14ac:dyDescent="0.35">
      <c r="A14" s="9" t="s">
        <v>7</v>
      </c>
      <c r="B14" s="10">
        <v>32836</v>
      </c>
      <c r="C14" s="10">
        <v>32836</v>
      </c>
    </row>
    <row r="15" spans="1:3" ht="18" customHeight="1" thickTop="1" thickBot="1" x14ac:dyDescent="0.35">
      <c r="A15" s="15" t="s">
        <v>0</v>
      </c>
      <c r="B15" s="16">
        <f>B16+B17+B20+B21</f>
        <v>40700</v>
      </c>
      <c r="C15" s="16">
        <f>SUM(C16:C21)</f>
        <v>0</v>
      </c>
    </row>
    <row r="16" spans="1:3" ht="18" customHeight="1" thickTop="1" thickBot="1" x14ac:dyDescent="0.35">
      <c r="A16" s="9" t="s">
        <v>8</v>
      </c>
      <c r="B16" s="10">
        <v>13200</v>
      </c>
      <c r="C16" s="10"/>
    </row>
    <row r="17" spans="1:4" ht="18" customHeight="1" thickTop="1" thickBot="1" x14ac:dyDescent="0.35">
      <c r="A17" s="11" t="s">
        <v>9</v>
      </c>
      <c r="B17" s="10">
        <f>SUM(B18:B19)</f>
        <v>26000</v>
      </c>
      <c r="C17" s="10">
        <f>SUM(C18:C19)</f>
        <v>0</v>
      </c>
    </row>
    <row r="18" spans="1:4" ht="18" customHeight="1" thickTop="1" thickBot="1" x14ac:dyDescent="0.35">
      <c r="A18" s="12" t="s">
        <v>10</v>
      </c>
      <c r="B18" s="10">
        <v>1000</v>
      </c>
      <c r="C18" s="10"/>
    </row>
    <row r="19" spans="1:4" ht="18" customHeight="1" thickTop="1" thickBot="1" x14ac:dyDescent="0.35">
      <c r="A19" s="12" t="s">
        <v>17</v>
      </c>
      <c r="B19" s="10">
        <v>25000</v>
      </c>
      <c r="C19" s="10"/>
    </row>
    <row r="20" spans="1:4" ht="18" customHeight="1" thickTop="1" thickBot="1" x14ac:dyDescent="0.35">
      <c r="A20" s="11" t="s">
        <v>23</v>
      </c>
      <c r="B20" s="10">
        <v>1000</v>
      </c>
      <c r="C20" s="10">
        <f>$B$6*$C$6</f>
        <v>0</v>
      </c>
    </row>
    <row r="21" spans="1:4" ht="18" customHeight="1" thickTop="1" thickBot="1" x14ac:dyDescent="0.35">
      <c r="A21" s="11" t="s">
        <v>29</v>
      </c>
      <c r="B21" s="10">
        <v>500</v>
      </c>
      <c r="C21" s="10"/>
    </row>
    <row r="22" spans="1:4" ht="18" customHeight="1" thickTop="1" thickBot="1" x14ac:dyDescent="0.35">
      <c r="A22" s="15" t="s">
        <v>1</v>
      </c>
      <c r="B22" s="16">
        <f>SUM(B23:B38)</f>
        <v>42891.6</v>
      </c>
      <c r="C22" s="16">
        <f>SUM(C23:C37)</f>
        <v>2453.9</v>
      </c>
    </row>
    <row r="23" spans="1:4" ht="18" customHeight="1" thickTop="1" thickBot="1" x14ac:dyDescent="0.35">
      <c r="A23" s="11" t="s">
        <v>11</v>
      </c>
      <c r="B23" s="10">
        <v>1456.4</v>
      </c>
      <c r="C23" s="10">
        <v>1456.4</v>
      </c>
      <c r="D23" s="1" t="s">
        <v>34</v>
      </c>
    </row>
    <row r="24" spans="1:4" ht="18" customHeight="1" thickTop="1" thickBot="1" x14ac:dyDescent="0.35">
      <c r="A24" s="11" t="s">
        <v>12</v>
      </c>
      <c r="B24" s="10">
        <v>1595.2</v>
      </c>
      <c r="C24" s="10"/>
      <c r="D24" s="1" t="s">
        <v>34</v>
      </c>
    </row>
    <row r="25" spans="1:4" ht="18" customHeight="1" thickTop="1" thickBot="1" x14ac:dyDescent="0.35">
      <c r="A25" s="11" t="s">
        <v>13</v>
      </c>
      <c r="B25" s="10">
        <v>997.5</v>
      </c>
      <c r="C25" s="10">
        <v>997.5</v>
      </c>
      <c r="D25" s="1" t="s">
        <v>34</v>
      </c>
    </row>
    <row r="26" spans="1:4" ht="18" customHeight="1" thickTop="1" thickBot="1" x14ac:dyDescent="0.35">
      <c r="A26" s="11" t="s">
        <v>14</v>
      </c>
      <c r="B26" s="10">
        <v>1092.5</v>
      </c>
      <c r="C26" s="10"/>
    </row>
    <row r="27" spans="1:4" ht="18" customHeight="1" thickTop="1" thickBot="1" x14ac:dyDescent="0.35">
      <c r="A27" s="11" t="s">
        <v>15</v>
      </c>
      <c r="B27" s="10">
        <v>630</v>
      </c>
      <c r="C27" s="10"/>
    </row>
    <row r="28" spans="1:4" ht="18" customHeight="1" thickTop="1" thickBot="1" x14ac:dyDescent="0.35">
      <c r="A28" s="11" t="s">
        <v>16</v>
      </c>
      <c r="B28" s="10">
        <v>1000</v>
      </c>
      <c r="C28" s="10"/>
    </row>
    <row r="29" spans="1:4" ht="18" customHeight="1" thickTop="1" thickBot="1" x14ac:dyDescent="0.35">
      <c r="A29" s="11" t="s">
        <v>28</v>
      </c>
      <c r="B29" s="10">
        <v>2120</v>
      </c>
      <c r="C29" s="10"/>
    </row>
    <row r="30" spans="1:4" ht="18" customHeight="1" thickTop="1" thickBot="1" x14ac:dyDescent="0.35">
      <c r="A30" s="11" t="s">
        <v>25</v>
      </c>
      <c r="B30" s="10">
        <v>700</v>
      </c>
      <c r="C30" s="10"/>
    </row>
    <row r="31" spans="1:4" ht="18" customHeight="1" thickTop="1" thickBot="1" x14ac:dyDescent="0.35">
      <c r="A31" s="11" t="s">
        <v>36</v>
      </c>
      <c r="B31" s="10">
        <v>100</v>
      </c>
      <c r="C31" s="10"/>
    </row>
    <row r="32" spans="1:4" ht="18" customHeight="1" thickTop="1" thickBot="1" x14ac:dyDescent="0.35">
      <c r="A32" s="11" t="s">
        <v>35</v>
      </c>
      <c r="B32" s="10">
        <v>300</v>
      </c>
      <c r="C32" s="10"/>
    </row>
    <row r="33" spans="1:6" ht="18" customHeight="1" thickTop="1" thickBot="1" x14ac:dyDescent="0.35">
      <c r="A33" s="11" t="s">
        <v>26</v>
      </c>
      <c r="B33" s="10">
        <v>2080</v>
      </c>
      <c r="C33" s="10"/>
      <c r="D33" s="1" t="s">
        <v>34</v>
      </c>
      <c r="E33" s="1" t="s">
        <v>33</v>
      </c>
    </row>
    <row r="34" spans="1:6" ht="18" customHeight="1" thickTop="1" thickBot="1" x14ac:dyDescent="0.35">
      <c r="A34" s="11" t="s">
        <v>27</v>
      </c>
      <c r="B34" s="10">
        <v>25000</v>
      </c>
      <c r="C34" s="10"/>
    </row>
    <row r="35" spans="1:6" ht="18" customHeight="1" thickTop="1" thickBot="1" x14ac:dyDescent="0.35">
      <c r="A35" s="11" t="s">
        <v>48</v>
      </c>
      <c r="B35" s="13">
        <v>1500</v>
      </c>
      <c r="C35" s="10"/>
      <c r="D35" s="1" t="s">
        <v>34</v>
      </c>
    </row>
    <row r="36" spans="1:6" ht="18" customHeight="1" thickTop="1" thickBot="1" x14ac:dyDescent="0.35">
      <c r="A36" s="11" t="s">
        <v>37</v>
      </c>
      <c r="B36" s="10">
        <v>2820</v>
      </c>
      <c r="C36" s="10"/>
      <c r="D36" s="1" t="s">
        <v>34</v>
      </c>
      <c r="E36" s="1" t="s">
        <v>41</v>
      </c>
      <c r="F36" s="1" t="s">
        <v>43</v>
      </c>
    </row>
    <row r="37" spans="1:6" ht="18" customHeight="1" thickTop="1" thickBot="1" x14ac:dyDescent="0.35">
      <c r="A37" s="11" t="s">
        <v>47</v>
      </c>
      <c r="B37" s="10">
        <v>1200</v>
      </c>
      <c r="C37" s="10"/>
      <c r="D37" s="1" t="s">
        <v>34</v>
      </c>
    </row>
    <row r="38" spans="1:6" ht="18" customHeight="1" thickTop="1" thickBot="1" x14ac:dyDescent="0.35">
      <c r="A38" s="11" t="s">
        <v>18</v>
      </c>
      <c r="B38" s="10">
        <v>300</v>
      </c>
      <c r="C38" s="10"/>
      <c r="D38" s="1" t="s">
        <v>34</v>
      </c>
    </row>
    <row r="39" spans="1:6" ht="18" customHeight="1" thickTop="1" thickBot="1" x14ac:dyDescent="0.35">
      <c r="A39" s="15" t="s">
        <v>32</v>
      </c>
      <c r="B39" s="16">
        <f>B15+B12-B22</f>
        <v>31894.400000000001</v>
      </c>
      <c r="C39" s="16">
        <f>SUM(C40:C41)</f>
        <v>0</v>
      </c>
    </row>
    <row r="40" spans="1:6" ht="18" customHeight="1" thickTop="1" thickBot="1" x14ac:dyDescent="0.35">
      <c r="A40" s="15" t="s">
        <v>31</v>
      </c>
      <c r="B40" s="16">
        <f>SUM(B41:B42)</f>
        <v>0</v>
      </c>
      <c r="C40" s="16">
        <f>SUM(C41:C42)</f>
        <v>0</v>
      </c>
    </row>
    <row r="41" spans="1:6" ht="18" customHeight="1" thickTop="1" thickBot="1" x14ac:dyDescent="0.35">
      <c r="A41" s="11" t="s">
        <v>5</v>
      </c>
      <c r="B41" s="10">
        <v>0</v>
      </c>
      <c r="C41" s="10"/>
    </row>
    <row r="42" spans="1:6" ht="18" customHeight="1" thickTop="1" thickBot="1" x14ac:dyDescent="0.35">
      <c r="A42" s="14" t="s">
        <v>2</v>
      </c>
      <c r="B42" s="10"/>
      <c r="C42" s="10"/>
    </row>
    <row r="43" spans="1:6" ht="17.25" thickTop="1" x14ac:dyDescent="0.3">
      <c r="A43" s="5"/>
      <c r="B43" s="6"/>
      <c r="C43" s="6"/>
    </row>
    <row r="44" spans="1:6" x14ac:dyDescent="0.3">
      <c r="A44" s="5" t="s">
        <v>55</v>
      </c>
      <c r="B44" s="6"/>
      <c r="C44" s="6"/>
    </row>
    <row r="45" spans="1:6" x14ac:dyDescent="0.3">
      <c r="A45" s="5" t="s">
        <v>56</v>
      </c>
      <c r="B45" s="6"/>
      <c r="C45" s="6"/>
    </row>
    <row r="46" spans="1:6" x14ac:dyDescent="0.3">
      <c r="A46" s="5"/>
      <c r="B46" s="6"/>
      <c r="C46" s="6"/>
    </row>
    <row r="47" spans="1:6" x14ac:dyDescent="0.3">
      <c r="A47" s="3"/>
      <c r="B47" s="4"/>
      <c r="C47" s="4"/>
    </row>
    <row r="48" spans="1:6" x14ac:dyDescent="0.3">
      <c r="A48" s="3"/>
      <c r="B48" s="4"/>
      <c r="C48" s="4"/>
    </row>
    <row r="49" spans="1:3" x14ac:dyDescent="0.3">
      <c r="A49" s="3"/>
      <c r="B49" s="4"/>
      <c r="C49" s="4"/>
    </row>
    <row r="50" spans="1:3" x14ac:dyDescent="0.3">
      <c r="A50" s="3"/>
      <c r="B50" s="4"/>
      <c r="C50" s="4"/>
    </row>
  </sheetData>
  <mergeCells count="1">
    <mergeCell ref="A1:C1"/>
  </mergeCells>
  <pageMargins left="0.70866141732283472" right="0.70866141732283472" top="0.31496062992125984" bottom="0.55118110236220474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"/>
  <sheetViews>
    <sheetView workbookViewId="0">
      <selection activeCell="A41" sqref="A41"/>
    </sheetView>
  </sheetViews>
  <sheetFormatPr defaultColWidth="9" defaultRowHeight="16.5" x14ac:dyDescent="0.3"/>
  <cols>
    <col min="1" max="1" width="60.5703125" style="1" customWidth="1"/>
    <col min="2" max="3" width="12.5703125" style="2" customWidth="1"/>
    <col min="4" max="16384" width="9" style="1"/>
  </cols>
  <sheetData>
    <row r="1" spans="1:3" x14ac:dyDescent="0.3">
      <c r="A1" s="23" t="s">
        <v>57</v>
      </c>
      <c r="B1" s="23"/>
      <c r="C1" s="23"/>
    </row>
    <row r="2" spans="1:3" x14ac:dyDescent="0.3">
      <c r="A2" s="5"/>
      <c r="B2" s="6"/>
      <c r="C2" s="6"/>
    </row>
    <row r="3" spans="1:3" x14ac:dyDescent="0.3">
      <c r="A3" s="7" t="s">
        <v>50</v>
      </c>
      <c r="B3" s="17">
        <v>21</v>
      </c>
      <c r="C3" s="6" t="s">
        <v>45</v>
      </c>
    </row>
    <row r="4" spans="1:3" x14ac:dyDescent="0.3">
      <c r="A4" s="7" t="s">
        <v>51</v>
      </c>
      <c r="B4" s="17">
        <v>23</v>
      </c>
      <c r="C4" s="8"/>
    </row>
    <row r="5" spans="1:3" x14ac:dyDescent="0.3">
      <c r="A5" s="7" t="s">
        <v>58</v>
      </c>
      <c r="B5" s="17">
        <f>[0]!chl_vnos</f>
        <v>600</v>
      </c>
      <c r="C5" s="6"/>
    </row>
    <row r="6" spans="1:3" x14ac:dyDescent="0.3">
      <c r="A6" s="7" t="s">
        <v>21</v>
      </c>
      <c r="B6" s="17">
        <v>95</v>
      </c>
      <c r="C6" s="6"/>
    </row>
    <row r="7" spans="1:3" x14ac:dyDescent="0.3">
      <c r="A7" s="7" t="s">
        <v>46</v>
      </c>
      <c r="B7" s="21">
        <v>75</v>
      </c>
      <c r="C7" s="8">
        <v>1.85</v>
      </c>
    </row>
    <row r="8" spans="1:3" x14ac:dyDescent="0.3">
      <c r="A8" s="7" t="s">
        <v>22</v>
      </c>
      <c r="B8" s="22">
        <v>30</v>
      </c>
      <c r="C8" s="8">
        <v>1.9</v>
      </c>
    </row>
    <row r="9" spans="1:3" x14ac:dyDescent="0.3">
      <c r="A9" s="7"/>
      <c r="B9" s="17"/>
      <c r="C9" s="6"/>
    </row>
    <row r="10" spans="1:3" ht="17.25" thickBot="1" x14ac:dyDescent="0.35">
      <c r="A10" s="5"/>
      <c r="B10" s="6"/>
      <c r="C10" s="6"/>
    </row>
    <row r="11" spans="1:3" ht="18" customHeight="1" thickTop="1" thickBot="1" x14ac:dyDescent="0.35">
      <c r="A11" s="9"/>
      <c r="B11" s="10" t="s">
        <v>3</v>
      </c>
      <c r="C11" s="10" t="s">
        <v>4</v>
      </c>
    </row>
    <row r="12" spans="1:3" ht="18" customHeight="1" thickTop="1" thickBot="1" x14ac:dyDescent="0.35">
      <c r="A12" s="15" t="s">
        <v>54</v>
      </c>
      <c r="B12" s="16">
        <f>SUM(B13:B14)</f>
        <v>34086</v>
      </c>
      <c r="C12" s="16">
        <f>SUM(C13:C14)</f>
        <v>34086</v>
      </c>
    </row>
    <row r="13" spans="1:3" ht="18" customHeight="1" thickTop="1" thickBot="1" x14ac:dyDescent="0.35">
      <c r="A13" s="9" t="s">
        <v>6</v>
      </c>
      <c r="B13" s="10">
        <v>1250</v>
      </c>
      <c r="C13" s="10">
        <f>B13</f>
        <v>1250</v>
      </c>
    </row>
    <row r="14" spans="1:3" ht="18" customHeight="1" thickTop="1" thickBot="1" x14ac:dyDescent="0.35">
      <c r="A14" s="9" t="s">
        <v>7</v>
      </c>
      <c r="B14" s="10">
        <v>32836</v>
      </c>
      <c r="C14" s="10">
        <f>B14</f>
        <v>32836</v>
      </c>
    </row>
    <row r="15" spans="1:3" ht="18" customHeight="1" thickTop="1" thickBot="1" x14ac:dyDescent="0.35">
      <c r="A15" s="15" t="s">
        <v>0</v>
      </c>
      <c r="B15" s="16">
        <f>B16+B17+B20+B21</f>
        <v>40700</v>
      </c>
      <c r="C15" s="16"/>
    </row>
    <row r="16" spans="1:3" ht="18" customHeight="1" thickTop="1" thickBot="1" x14ac:dyDescent="0.35">
      <c r="A16" s="9" t="s">
        <v>8</v>
      </c>
      <c r="B16" s="10">
        <v>13200</v>
      </c>
      <c r="C16" s="10"/>
    </row>
    <row r="17" spans="1:3" ht="18" customHeight="1" thickTop="1" thickBot="1" x14ac:dyDescent="0.35">
      <c r="A17" s="11" t="s">
        <v>9</v>
      </c>
      <c r="B17" s="10">
        <f>'Budget 2024-25'!B17</f>
        <v>26000</v>
      </c>
      <c r="C17" s="10">
        <f>SUM(C18:C19)</f>
        <v>0</v>
      </c>
    </row>
    <row r="18" spans="1:3" ht="18" customHeight="1" thickTop="1" thickBot="1" x14ac:dyDescent="0.35">
      <c r="A18" s="12" t="s">
        <v>10</v>
      </c>
      <c r="B18" s="10">
        <f>'Budget 2024-25'!B18</f>
        <v>1000</v>
      </c>
      <c r="C18" s="13"/>
    </row>
    <row r="19" spans="1:3" ht="18" customHeight="1" thickTop="1" thickBot="1" x14ac:dyDescent="0.35">
      <c r="A19" s="12" t="s">
        <v>17</v>
      </c>
      <c r="B19" s="10">
        <f>'Budget 2024-25'!B19</f>
        <v>25000</v>
      </c>
      <c r="C19" s="13"/>
    </row>
    <row r="20" spans="1:3" ht="18" customHeight="1" thickTop="1" thickBot="1" x14ac:dyDescent="0.35">
      <c r="A20" s="11" t="s">
        <v>38</v>
      </c>
      <c r="B20" s="10">
        <f>'Budget 2024-25'!B20</f>
        <v>1000</v>
      </c>
      <c r="C20" s="13"/>
    </row>
    <row r="21" spans="1:3" ht="18" customHeight="1" thickTop="1" thickBot="1" x14ac:dyDescent="0.35">
      <c r="A21" s="11" t="s">
        <v>29</v>
      </c>
      <c r="B21" s="10">
        <f>'Budget 2024-25'!B21</f>
        <v>500</v>
      </c>
      <c r="C21" s="13"/>
    </row>
    <row r="22" spans="1:3" ht="18" customHeight="1" thickTop="1" thickBot="1" x14ac:dyDescent="0.35">
      <c r="A22" s="15" t="s">
        <v>1</v>
      </c>
      <c r="B22" s="16">
        <f>SUM(B23:B38)</f>
        <v>42891.6</v>
      </c>
      <c r="C22" s="16">
        <f>SUM(C23:C37)</f>
        <v>2453.9</v>
      </c>
    </row>
    <row r="23" spans="1:3" ht="18" customHeight="1" thickTop="1" thickBot="1" x14ac:dyDescent="0.35">
      <c r="A23" s="11" t="s">
        <v>11</v>
      </c>
      <c r="B23" s="10">
        <v>1456.4</v>
      </c>
      <c r="C23" s="10">
        <v>1456.4</v>
      </c>
    </row>
    <row r="24" spans="1:3" ht="18" customHeight="1" thickTop="1" thickBot="1" x14ac:dyDescent="0.35">
      <c r="A24" s="11" t="s">
        <v>12</v>
      </c>
      <c r="B24" s="10">
        <f>'Budget 2024-25'!B24</f>
        <v>1595.2</v>
      </c>
      <c r="C24" s="10"/>
    </row>
    <row r="25" spans="1:3" ht="18" customHeight="1" thickTop="1" thickBot="1" x14ac:dyDescent="0.35">
      <c r="A25" s="11" t="s">
        <v>13</v>
      </c>
      <c r="B25" s="10">
        <v>997.5</v>
      </c>
      <c r="C25" s="10">
        <v>997.5</v>
      </c>
    </row>
    <row r="26" spans="1:3" ht="18" customHeight="1" thickTop="1" thickBot="1" x14ac:dyDescent="0.35">
      <c r="A26" s="11" t="s">
        <v>14</v>
      </c>
      <c r="B26" s="10">
        <f>'Budget 2024-25'!B26</f>
        <v>1092.5</v>
      </c>
      <c r="C26" s="10"/>
    </row>
    <row r="27" spans="1:3" ht="18" customHeight="1" thickTop="1" thickBot="1" x14ac:dyDescent="0.35">
      <c r="A27" s="11" t="s">
        <v>15</v>
      </c>
      <c r="B27" s="10">
        <f>'Budget 2024-25'!B27</f>
        <v>630</v>
      </c>
      <c r="C27" s="10">
        <f>mem_22*mag_fee</f>
        <v>0</v>
      </c>
    </row>
    <row r="28" spans="1:3" ht="18" customHeight="1" thickTop="1" thickBot="1" x14ac:dyDescent="0.35">
      <c r="A28" s="11" t="s">
        <v>39</v>
      </c>
      <c r="B28" s="10">
        <f>'Budget 2024-25'!B28</f>
        <v>1000</v>
      </c>
      <c r="C28" s="10"/>
    </row>
    <row r="29" spans="1:3" ht="18" customHeight="1" thickTop="1" thickBot="1" x14ac:dyDescent="0.35">
      <c r="A29" s="11" t="s">
        <v>28</v>
      </c>
      <c r="B29" s="10">
        <f>'Budget 2024-25'!B29</f>
        <v>2120</v>
      </c>
      <c r="C29" s="10"/>
    </row>
    <row r="30" spans="1:3" ht="18" customHeight="1" thickTop="1" thickBot="1" x14ac:dyDescent="0.35">
      <c r="A30" s="11" t="s">
        <v>25</v>
      </c>
      <c r="B30" s="10">
        <f>'Budget 2024-25'!B30</f>
        <v>700</v>
      </c>
      <c r="C30" s="10"/>
    </row>
    <row r="31" spans="1:3" ht="18" customHeight="1" thickTop="1" thickBot="1" x14ac:dyDescent="0.35">
      <c r="A31" s="11" t="s">
        <v>36</v>
      </c>
      <c r="B31" s="10">
        <f>'Budget 2024-25'!B31</f>
        <v>100</v>
      </c>
      <c r="C31" s="10"/>
    </row>
    <row r="32" spans="1:3" ht="18" customHeight="1" thickTop="1" thickBot="1" x14ac:dyDescent="0.35">
      <c r="A32" s="11" t="s">
        <v>40</v>
      </c>
      <c r="B32" s="10">
        <f>'Budget 2024-25'!B32</f>
        <v>300</v>
      </c>
      <c r="C32" s="10"/>
    </row>
    <row r="33" spans="1:5" ht="18" customHeight="1" thickTop="1" thickBot="1" x14ac:dyDescent="0.35">
      <c r="A33" s="11" t="s">
        <v>26</v>
      </c>
      <c r="B33" s="10">
        <f>'Budget 2024-25'!B33</f>
        <v>2080</v>
      </c>
      <c r="C33" s="10"/>
    </row>
    <row r="34" spans="1:5" ht="18" customHeight="1" thickTop="1" thickBot="1" x14ac:dyDescent="0.35">
      <c r="A34" s="11" t="s">
        <v>27</v>
      </c>
      <c r="B34" s="10">
        <f>'Budget 2024-25'!B34</f>
        <v>25000</v>
      </c>
      <c r="C34" s="10"/>
    </row>
    <row r="35" spans="1:5" ht="18" customHeight="1" thickTop="1" thickBot="1" x14ac:dyDescent="0.35">
      <c r="A35" s="11" t="s">
        <v>24</v>
      </c>
      <c r="B35" s="10">
        <f>'Budget 2024-25'!B35</f>
        <v>1500</v>
      </c>
      <c r="C35" s="10"/>
    </row>
    <row r="36" spans="1:5" ht="18" customHeight="1" thickTop="1" thickBot="1" x14ac:dyDescent="0.35">
      <c r="A36" s="11" t="s">
        <v>37</v>
      </c>
      <c r="B36" s="10">
        <v>2820</v>
      </c>
      <c r="C36" s="10"/>
      <c r="D36" s="1">
        <v>1500</v>
      </c>
      <c r="E36" s="1" t="s">
        <v>42</v>
      </c>
    </row>
    <row r="37" spans="1:5" ht="18" customHeight="1" thickTop="1" thickBot="1" x14ac:dyDescent="0.35">
      <c r="A37" s="11" t="s">
        <v>30</v>
      </c>
      <c r="B37" s="10">
        <v>1200</v>
      </c>
      <c r="C37" s="10"/>
    </row>
    <row r="38" spans="1:5" ht="18" customHeight="1" thickTop="1" thickBot="1" x14ac:dyDescent="0.35">
      <c r="A38" s="11" t="s">
        <v>18</v>
      </c>
      <c r="B38" s="10">
        <v>300</v>
      </c>
      <c r="C38" s="10"/>
    </row>
    <row r="39" spans="1:5" ht="18" customHeight="1" thickTop="1" thickBot="1" x14ac:dyDescent="0.35">
      <c r="A39" s="15" t="s">
        <v>59</v>
      </c>
      <c r="B39" s="16">
        <f>B15+B12-B22</f>
        <v>31894.400000000001</v>
      </c>
      <c r="C39" s="16">
        <f>SUM(C40:C41)</f>
        <v>0</v>
      </c>
    </row>
    <row r="40" spans="1:5" ht="18" customHeight="1" thickTop="1" thickBot="1" x14ac:dyDescent="0.35">
      <c r="A40" s="15" t="s">
        <v>31</v>
      </c>
      <c r="B40" s="16"/>
      <c r="C40" s="16">
        <f>SUM(C41:C42)</f>
        <v>0</v>
      </c>
    </row>
    <row r="41" spans="1:5" ht="18" customHeight="1" thickTop="1" thickBot="1" x14ac:dyDescent="0.35">
      <c r="A41" s="11" t="s">
        <v>5</v>
      </c>
      <c r="B41" s="10">
        <v>0</v>
      </c>
      <c r="C41" s="10"/>
    </row>
    <row r="42" spans="1:5" ht="18" customHeight="1" thickTop="1" thickBot="1" x14ac:dyDescent="0.35">
      <c r="A42" s="14" t="s">
        <v>2</v>
      </c>
      <c r="B42" s="10"/>
      <c r="C42" s="10"/>
    </row>
    <row r="43" spans="1:5" ht="17.25" thickTop="1" x14ac:dyDescent="0.3">
      <c r="A43" s="18"/>
      <c r="B43" s="19"/>
      <c r="C43" s="19"/>
    </row>
    <row r="44" spans="1:5" x14ac:dyDescent="0.3">
      <c r="A44" s="18"/>
      <c r="B44" s="19"/>
      <c r="C44" s="19"/>
    </row>
  </sheetData>
  <mergeCells count="1">
    <mergeCell ref="A1:C1"/>
  </mergeCells>
  <pageMargins left="0.70866141732283472" right="0.70866141732283472" top="0.31496062992125984" bottom="0.55118110236220474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Budget 2024-25</vt:lpstr>
      <vt:lpstr>Report 2024-25</vt:lpstr>
      <vt:lpstr>'Report 2024-25'!chl_vnos</vt:lpstr>
      <vt:lpstr>chl_vnos</vt:lpstr>
      <vt:lpstr>'Report 2024-25'!course_22</vt:lpstr>
      <vt:lpstr>course_22</vt:lpstr>
      <vt:lpstr>course_22R</vt:lpstr>
      <vt:lpstr>'Report 2024-25'!course_23</vt:lpstr>
      <vt:lpstr>course_23</vt:lpstr>
      <vt:lpstr>course_23R</vt:lpstr>
      <vt:lpstr>'Report 2024-25'!mag_fee</vt:lpstr>
      <vt:lpstr>mag_fee</vt:lpstr>
      <vt:lpstr>'Report 2024-25'!mem_22</vt:lpstr>
      <vt:lpstr>mem_22</vt:lpstr>
      <vt:lpstr>'Report 2024-25'!mem_23</vt:lpstr>
      <vt:lpstr>mem_23</vt:lpstr>
      <vt:lpstr>mem_23R</vt:lpstr>
      <vt:lpstr>'Report 2024-25'!vst_vnoska</vt:lpstr>
      <vt:lpstr>vst_vnoska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2024-04-08T11:51:32Z</dcterms:modified>
</cp:coreProperties>
</file>